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ei577\Work Folders\Documents\Studentavdelningen\Mentor\"/>
    </mc:Choice>
  </mc:AlternateContent>
  <workbookProtection lockStructure="1"/>
  <bookViews>
    <workbookView xWindow="0" yWindow="0" windowWidth="19152" windowHeight="6468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Timersättning!$A$2:$Q$64,Timersättning!$A$66:$Q$102</definedName>
  </definedNames>
  <calcPr calcId="162913"/>
</workbook>
</file>

<file path=xl/calcChain.xml><?xml version="1.0" encoding="utf-8"?>
<calcChain xmlns="http://schemas.openxmlformats.org/spreadsheetml/2006/main">
  <c r="M48" i="3" l="1"/>
  <c r="L48" i="3" l="1"/>
  <c r="G50" i="3"/>
  <c r="F50" i="3"/>
  <c r="E50" i="3"/>
  <c r="N47" i="3" l="1"/>
  <c r="E48" i="3" l="1"/>
  <c r="G48" i="3"/>
  <c r="F48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8" i="3" l="1"/>
  <c r="O22" i="3"/>
  <c r="P22" i="3" s="1"/>
  <c r="P49" i="3" s="1"/>
  <c r="P50" i="3" s="1"/>
  <c r="O48" i="3" l="1"/>
</calcChain>
</file>

<file path=xl/sharedStrings.xml><?xml version="1.0" encoding="utf-8"?>
<sst xmlns="http://schemas.openxmlformats.org/spreadsheetml/2006/main" count="131" uniqueCount="129">
  <si>
    <t>Konto (kf 1)</t>
  </si>
  <si>
    <t>Projekt (kf 4)</t>
  </si>
  <si>
    <t>Motpart (kf 5)</t>
  </si>
  <si>
    <t>Finansiär (kf 6)</t>
  </si>
  <si>
    <t>Aktivitet (kf 7)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</si>
  <si>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</si>
  <si>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</si>
  <si>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</si>
  <si>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</si>
  <si>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>Önskad skatteprocent (min 30%)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</si>
  <si>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</si>
  <si>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</si>
  <si>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</si>
  <si>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</si>
  <si>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</si>
  <si>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</si>
  <si>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</si>
  <si>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</si>
  <si>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</si>
  <si>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</si>
  <si>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TIMERSÄTTNING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</si>
  <si>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</si>
  <si>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</si>
  <si>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</si>
  <si>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</si>
  <si>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</si>
  <si>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Orgenhet (kf 2)</t>
  </si>
  <si>
    <t>Namnförtydligande</t>
  </si>
  <si>
    <t>Endast OB-tillägg</t>
  </si>
  <si>
    <t>Nedan tiderna som beskrivs i Villkorsavtalet, 4 kap 21§:</t>
  </si>
  <si>
    <t>− i övrigt mellan klockan 22.00 och 06.00.</t>
  </si>
  <si>
    <t>− mellan klockan 19.00 på Skärtorsdagen och klockan 07.00 på dagen efter Annandag Påsk,</t>
  </si>
  <si>
    <t>− mellan klockan 19.00 på dag före midsommarafton, julafton eller nyårsafton och klockan 07.00 på vardag närmast efter helgdagsaftonen samt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</si>
  <si>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</si>
  <si>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</si>
  <si>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</si>
  <si>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</si>
  <si>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</si>
  <si>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</si>
  <si>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</si>
  <si>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</si>
  <si>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</si>
  <si>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</si>
  <si>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</si>
  <si>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− mellan klockan 19.00 och 22.00</t>
  </si>
  <si>
    <t>Med enkel obekväm tid avses tid</t>
  </si>
  <si>
    <t>− jul-, nyårs-, påsk- och midsommarafton från kl 12.00 till kl 24.00 samt för</t>
  </si>
  <si>
    <t>− jul-, nyårs-, påsk- och midsommardagen från kl 00.00 till kl 24.00.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</si>
  <si>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</si>
  <si>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</si>
  <si>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</si>
  <si>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</si>
  <si>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</si>
  <si>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</si>
  <si>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</si>
  <si>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</si>
  <si>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</si>
  <si>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</si>
  <si>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</si>
  <si>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</si>
  <si>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</si>
  <si>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</si>
  <si>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</si>
  <si>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</si>
  <si>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</si>
  <si>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</si>
  <si>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</si>
  <si>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</si>
  <si>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</si>
  <si>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</si>
  <si>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</si>
  <si>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</si>
  <si>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</si>
  <si>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</si>
  <si>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</si>
  <si>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</si>
  <si>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</si>
  <si>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</si>
  <si>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</si>
  <si>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</si>
  <si>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</si>
  <si>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</si>
  <si>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0213</t>
  </si>
  <si>
    <t>0612</t>
  </si>
  <si>
    <t>Attest Prefekt/motsv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</si>
  <si>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</si>
  <si>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</si>
  <si>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</si>
  <si>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</si>
  <si>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</si>
  <si>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</si>
  <si>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Prest. (kf 3)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</si>
  <si>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</si>
  <si>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</si>
  <si>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</si>
  <si>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</si>
  <si>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</si>
  <si>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</si>
  <si>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</si>
  <si>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</si>
  <si>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</si>
  <si>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</si>
  <si>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</si>
  <si>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</si>
  <si>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</si>
  <si>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</si>
  <si>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</si>
  <si>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</si>
  <si>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</si>
  <si>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</si>
  <si>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</si>
  <si>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</si>
  <si>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</si>
  <si>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</si>
  <si>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</si>
  <si>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</si>
  <si>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</si>
  <si>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</si>
  <si>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 xml:space="preserve">Kontorad </t>
  </si>
  <si>
    <t>Tidsbegränsnings-grund</t>
  </si>
  <si>
    <t>OB-tillägget skall fr o m 2017-03-01 vara för</t>
  </si>
  <si>
    <t>− mellan klockan 19.00 på fredag och klockan 07.00 på måndag,</t>
  </si>
  <si>
    <t>− mellan klockan 19.00 på dag före Trettondedag Jul, Första Maj, Kristi Himmelsfärds dag eller Nationaldagen och klockan 07.00 närmast följande vardag</t>
  </si>
  <si>
    <t>Med kvalificerad obekväm tid avses arbete</t>
  </si>
  <si>
    <t>Blankett nr 1.1.7 HR-avd. 170908</t>
  </si>
  <si>
    <t>Studentavdelningen 789SSF</t>
  </si>
  <si>
    <t xml:space="preserve">Uppsala </t>
  </si>
  <si>
    <t>789SSF</t>
  </si>
  <si>
    <t>Charlotte Walhed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</si>
</sst>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3" fillId="4" borderId="52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left" vertical="top" wrapText="1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38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165" fontId="16" fillId="3" borderId="11" xfId="0" applyNumberFormat="1" applyFont="1" applyFill="1" applyBorder="1" applyAlignment="1" applyProtection="1">
      <alignment horizontal="left" wrapText="1"/>
      <protection locked="0"/>
    </xf>
    <xf numFmtId="165" fontId="16" fillId="3" borderId="0" xfId="0" applyNumberFormat="1" applyFont="1" applyFill="1" applyBorder="1" applyAlignment="1" applyProtection="1">
      <alignment horizontal="left" wrapText="1"/>
      <protection locked="0"/>
    </xf>
    <xf numFmtId="165" fontId="16" fillId="3" borderId="12" xfId="0" applyNumberFormat="1" applyFont="1" applyFill="1" applyBorder="1" applyAlignment="1" applyProtection="1">
      <alignment horizontal="left" wrapText="1"/>
      <protection locked="0"/>
    </xf>
    <xf numFmtId="165" fontId="16" fillId="3" borderId="6" xfId="0" applyNumberFormat="1" applyFont="1" applyFill="1" applyBorder="1" applyAlignment="1" applyProtection="1">
      <alignment horizontal="left" wrapText="1"/>
      <protection locked="0"/>
    </xf>
    <xf numFmtId="165" fontId="16" fillId="3" borderId="3" xfId="0" applyNumberFormat="1" applyFont="1" applyFill="1" applyBorder="1" applyAlignment="1" applyProtection="1">
      <alignment horizontal="left" wrapText="1"/>
      <protection locked="0"/>
    </xf>
    <xf numFmtId="165" fontId="16" fillId="3" borderId="7" xfId="0" applyNumberFormat="1" applyFont="1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15</xdr:col>
          <xdr:colOff>594360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877531" y="14399572"/>
              <a:ext cx="4513165" cy="227342"/>
              <a:chOff x="10615641" y="3607609"/>
              <a:chExt cx="2374353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1" y="3607609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52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220980</xdr:rowOff>
        </xdr:from>
        <xdr:to>
          <xdr:col>11</xdr:col>
          <xdr:colOff>60960</xdr:colOff>
          <xdr:row>63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5"/>
  <sheetViews>
    <sheetView showZeros="0" tabSelected="1" view="pageBreakPreview" topLeftCell="A34" zoomScale="85" zoomScaleNormal="46" zoomScaleSheetLayoutView="85" zoomScalePageLayoutView="106" workbookViewId="0">
      <selection activeCell="I60" sqref="I60:K60"/>
    </sheetView>
  </sheetViews>
  <sheetFormatPr defaultColWidth="9.109375" defaultRowHeight="11.4" x14ac:dyDescent="0.2"/>
  <cols>
    <col min="1" max="1" width="6.44140625" style="20" customWidth="1"/>
    <col min="2" max="3" width="9.33203125" style="20" customWidth="1"/>
    <col min="4" max="4" width="10.33203125" style="20" customWidth="1"/>
    <col min="5" max="5" width="9.6640625" style="20" customWidth="1"/>
    <col min="6" max="6" width="9.33203125" style="20" customWidth="1"/>
    <col min="7" max="7" width="9.6640625" style="20" customWidth="1"/>
    <col min="8" max="8" width="1.6640625" style="20" customWidth="1"/>
    <col min="9" max="9" width="9.109375" style="20" customWidth="1"/>
    <col min="10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6" width="10" style="20" customWidth="1"/>
    <col min="17" max="17" width="7.1093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85" t="s">
        <v>20</v>
      </c>
      <c r="D3" s="185"/>
      <c r="E3" s="185"/>
      <c r="F3" s="186"/>
      <c r="G3" s="26" t="s">
        <v>36</v>
      </c>
      <c r="H3" s="9" t="s">
        <v>38</v>
      </c>
      <c r="I3" s="41"/>
      <c r="J3" s="7" t="s">
        <v>39</v>
      </c>
      <c r="K3" s="10" t="s">
        <v>89</v>
      </c>
      <c r="L3" s="3"/>
      <c r="M3" s="3"/>
      <c r="N3" s="223" t="s">
        <v>57</v>
      </c>
      <c r="O3" s="223"/>
      <c r="P3" s="223"/>
      <c r="Q3" s="223"/>
      <c r="R3" s="21"/>
    </row>
    <row r="4" spans="1:22" ht="17.25" customHeight="1" x14ac:dyDescent="0.2">
      <c r="A4" s="6"/>
      <c r="B4" s="6"/>
      <c r="C4" s="185"/>
      <c r="D4" s="185"/>
      <c r="E4" s="185"/>
      <c r="F4" s="186"/>
      <c r="G4" s="28" t="s">
        <v>37</v>
      </c>
      <c r="H4" s="10" t="s">
        <v>50</v>
      </c>
      <c r="I4" s="41"/>
      <c r="J4" s="27" t="s">
        <v>40</v>
      </c>
      <c r="K4" s="10" t="s">
        <v>49</v>
      </c>
      <c r="L4" s="3"/>
      <c r="M4" s="29"/>
      <c r="N4" s="223"/>
      <c r="O4" s="223"/>
      <c r="P4" s="223"/>
      <c r="Q4" s="223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224"/>
      <c r="O5" s="224"/>
      <c r="P5" s="224"/>
      <c r="Q5" s="224"/>
      <c r="R5" s="21"/>
    </row>
    <row r="6" spans="1:22" ht="12" customHeight="1" x14ac:dyDescent="0.2">
      <c r="A6" s="221" t="s">
        <v>33</v>
      </c>
      <c r="B6" s="196"/>
      <c r="C6" s="196"/>
      <c r="D6" s="196"/>
      <c r="E6" s="196"/>
      <c r="F6" s="220"/>
      <c r="G6" s="195" t="s">
        <v>5</v>
      </c>
      <c r="H6" s="196"/>
      <c r="I6" s="196"/>
      <c r="J6" s="196"/>
      <c r="K6" s="196"/>
      <c r="L6" s="220"/>
      <c r="M6" s="195" t="s">
        <v>19</v>
      </c>
      <c r="N6" s="196"/>
      <c r="O6" s="196"/>
      <c r="P6" s="196"/>
      <c r="Q6" s="197"/>
      <c r="R6" s="21"/>
      <c r="T6" s="21"/>
      <c r="U6" s="21"/>
      <c r="V6" s="21"/>
    </row>
    <row r="7" spans="1:22" ht="20.399999999999999" customHeight="1" x14ac:dyDescent="0.3">
      <c r="A7" s="222"/>
      <c r="B7" s="156"/>
      <c r="C7" s="156"/>
      <c r="D7" s="156"/>
      <c r="E7" s="156"/>
      <c r="F7" s="157"/>
      <c r="G7" s="155"/>
      <c r="H7" s="156"/>
      <c r="I7" s="156"/>
      <c r="J7" s="156"/>
      <c r="K7" s="156"/>
      <c r="L7" s="157"/>
      <c r="M7" s="211" t="s">
        <v>23</v>
      </c>
      <c r="N7" s="212"/>
      <c r="O7" s="212"/>
      <c r="P7" s="212"/>
      <c r="Q7" s="213"/>
      <c r="R7" s="21"/>
      <c r="T7" s="21"/>
      <c r="U7" s="21"/>
      <c r="V7" s="21"/>
    </row>
    <row r="8" spans="1:22" ht="12" customHeight="1" x14ac:dyDescent="0.2">
      <c r="A8" s="129" t="s">
        <v>7</v>
      </c>
      <c r="B8" s="130"/>
      <c r="C8" s="130"/>
      <c r="D8" s="130"/>
      <c r="E8" s="130"/>
      <c r="F8" s="131"/>
      <c r="G8" s="206" t="s">
        <v>6</v>
      </c>
      <c r="H8" s="130"/>
      <c r="I8" s="130"/>
      <c r="J8" s="130"/>
      <c r="K8" s="130"/>
      <c r="L8" s="131"/>
      <c r="M8" s="208" t="s">
        <v>25</v>
      </c>
      <c r="N8" s="209"/>
      <c r="O8" s="209"/>
      <c r="P8" s="209"/>
      <c r="Q8" s="210"/>
      <c r="R8" s="21"/>
      <c r="T8" s="21"/>
      <c r="U8" s="21"/>
      <c r="V8" s="21"/>
    </row>
    <row r="9" spans="1:22" ht="20.100000000000001" customHeight="1" x14ac:dyDescent="0.3">
      <c r="A9" s="222"/>
      <c r="B9" s="156"/>
      <c r="C9" s="156"/>
      <c r="D9" s="156"/>
      <c r="E9" s="156"/>
      <c r="F9" s="157"/>
      <c r="G9" s="155"/>
      <c r="H9" s="156"/>
      <c r="I9" s="156"/>
      <c r="J9" s="156"/>
      <c r="K9" s="156"/>
      <c r="L9" s="157"/>
      <c r="M9" s="200"/>
      <c r="N9" s="201"/>
      <c r="O9" s="202"/>
      <c r="P9" s="198">
        <v>120</v>
      </c>
      <c r="Q9" s="199"/>
      <c r="R9" s="21"/>
      <c r="T9" s="21"/>
      <c r="U9" s="21"/>
      <c r="V9" s="21"/>
    </row>
    <row r="10" spans="1:22" ht="13.5" customHeight="1" x14ac:dyDescent="0.2">
      <c r="A10" s="129" t="s">
        <v>56</v>
      </c>
      <c r="B10" s="130"/>
      <c r="C10" s="130"/>
      <c r="D10" s="130"/>
      <c r="E10" s="130"/>
      <c r="F10" s="131"/>
      <c r="G10" s="206" t="s">
        <v>21</v>
      </c>
      <c r="H10" s="130"/>
      <c r="I10" s="130"/>
      <c r="J10" s="130"/>
      <c r="K10" s="130"/>
      <c r="L10" s="131"/>
      <c r="M10" s="206" t="s">
        <v>9</v>
      </c>
      <c r="N10" s="130"/>
      <c r="O10" s="130"/>
      <c r="P10" s="130"/>
      <c r="Q10" s="207"/>
      <c r="R10" s="21"/>
      <c r="T10" s="21"/>
      <c r="U10" s="21"/>
      <c r="V10" s="21"/>
    </row>
    <row r="11" spans="1:22" ht="18" customHeight="1" x14ac:dyDescent="0.3">
      <c r="A11" s="222" t="s">
        <v>125</v>
      </c>
      <c r="B11" s="156"/>
      <c r="C11" s="156"/>
      <c r="D11" s="156"/>
      <c r="E11" s="156"/>
      <c r="F11" s="157"/>
      <c r="G11" s="155"/>
      <c r="H11" s="156"/>
      <c r="I11" s="156"/>
      <c r="J11" s="156"/>
      <c r="K11" s="156"/>
      <c r="L11" s="157"/>
      <c r="M11" s="203">
        <v>0.3</v>
      </c>
      <c r="N11" s="204"/>
      <c r="O11" s="204"/>
      <c r="P11" s="204"/>
      <c r="Q11" s="205"/>
      <c r="R11" s="22"/>
      <c r="T11" s="22"/>
      <c r="U11" s="22"/>
      <c r="V11" s="21"/>
    </row>
    <row r="12" spans="1:22" ht="14.1" customHeight="1" x14ac:dyDescent="0.25">
      <c r="A12" s="129" t="s">
        <v>117</v>
      </c>
      <c r="B12" s="130"/>
      <c r="C12" s="130"/>
      <c r="D12" s="130"/>
      <c r="E12" s="130"/>
      <c r="F12" s="131"/>
      <c r="G12" s="208" t="s">
        <v>22</v>
      </c>
      <c r="H12" s="209"/>
      <c r="I12" s="209"/>
      <c r="J12" s="209"/>
      <c r="K12" s="209"/>
      <c r="L12" s="225"/>
      <c r="M12" s="214"/>
      <c r="N12" s="215"/>
      <c r="O12" s="215"/>
      <c r="P12" s="215"/>
      <c r="Q12" s="216"/>
      <c r="R12" s="22"/>
      <c r="T12" s="22"/>
      <c r="U12" s="22"/>
      <c r="V12" s="21"/>
    </row>
    <row r="13" spans="1:22" ht="17.399999999999999" customHeight="1" x14ac:dyDescent="0.3">
      <c r="A13" s="158"/>
      <c r="B13" s="159"/>
      <c r="C13" s="159"/>
      <c r="D13" s="159"/>
      <c r="E13" s="159"/>
      <c r="F13" s="160"/>
      <c r="G13" s="155"/>
      <c r="H13" s="156"/>
      <c r="I13" s="156"/>
      <c r="J13" s="156"/>
      <c r="K13" s="156"/>
      <c r="L13" s="157"/>
      <c r="M13" s="217"/>
      <c r="N13" s="218"/>
      <c r="O13" s="218"/>
      <c r="P13" s="218"/>
      <c r="Q13" s="219"/>
      <c r="R13" s="22"/>
      <c r="T13" s="22"/>
      <c r="U13" s="22"/>
      <c r="V13" s="21"/>
    </row>
    <row r="14" spans="1:22" ht="12" customHeight="1" x14ac:dyDescent="0.3">
      <c r="A14" s="129" t="s">
        <v>116</v>
      </c>
      <c r="B14" s="130"/>
      <c r="C14" s="130"/>
      <c r="D14" s="130"/>
      <c r="E14" s="130"/>
      <c r="F14" s="131"/>
      <c r="G14" s="206" t="s">
        <v>64</v>
      </c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2"/>
      <c r="T14" s="22"/>
      <c r="U14" s="22"/>
      <c r="V14" s="21"/>
    </row>
    <row r="15" spans="1:22" ht="7.5" customHeight="1" x14ac:dyDescent="0.25">
      <c r="A15" s="255"/>
      <c r="B15" s="256"/>
      <c r="C15" s="256"/>
      <c r="D15" s="256"/>
      <c r="E15" s="256"/>
      <c r="F15" s="257"/>
      <c r="G15" s="261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2"/>
      <c r="T15" s="22"/>
      <c r="U15" s="22"/>
      <c r="V15" s="21"/>
    </row>
    <row r="16" spans="1:22" ht="11.4" customHeight="1" x14ac:dyDescent="0.2">
      <c r="A16" s="258"/>
      <c r="B16" s="259"/>
      <c r="C16" s="259"/>
      <c r="D16" s="259"/>
      <c r="E16" s="259"/>
      <c r="F16" s="260"/>
      <c r="G16" s="263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90" t="s">
        <v>66</v>
      </c>
      <c r="B18" s="191"/>
      <c r="C18" s="187" t="s">
        <v>86</v>
      </c>
      <c r="D18" s="188"/>
      <c r="E18" s="188"/>
      <c r="F18" s="188"/>
      <c r="G18" s="189"/>
      <c r="H18" s="18"/>
      <c r="I18" s="171" t="s">
        <v>15</v>
      </c>
      <c r="J18" s="172"/>
      <c r="K18" s="172"/>
      <c r="L18" s="172"/>
      <c r="M18" s="172"/>
      <c r="N18" s="172"/>
      <c r="O18" s="172"/>
      <c r="P18" s="172"/>
      <c r="Q18" s="173"/>
      <c r="R18" s="21"/>
      <c r="T18" s="21"/>
      <c r="U18" s="21"/>
      <c r="V18" s="21"/>
    </row>
    <row r="19" spans="1:22" ht="18.899999999999999" customHeight="1" thickBot="1" x14ac:dyDescent="0.35">
      <c r="A19" s="136"/>
      <c r="B19" s="137"/>
      <c r="C19" s="138"/>
      <c r="D19" s="139"/>
      <c r="E19" s="139"/>
      <c r="F19" s="139"/>
      <c r="G19" s="140"/>
      <c r="H19" s="18"/>
      <c r="I19" s="174"/>
      <c r="J19" s="175"/>
      <c r="K19" s="175"/>
      <c r="L19" s="175"/>
      <c r="M19" s="175"/>
      <c r="N19" s="175"/>
      <c r="O19" s="175"/>
      <c r="P19" s="175"/>
      <c r="Q19" s="176"/>
      <c r="R19" s="21"/>
      <c r="T19" s="21"/>
      <c r="U19" s="21"/>
      <c r="V19" s="21"/>
    </row>
    <row r="20" spans="1:22" ht="11.4" customHeight="1" thickBot="1" x14ac:dyDescent="0.25">
      <c r="A20" s="141" t="s">
        <v>109</v>
      </c>
      <c r="B20" s="143" t="s">
        <v>58</v>
      </c>
      <c r="C20" s="144"/>
      <c r="D20" s="144"/>
      <c r="E20" s="144"/>
      <c r="F20" s="144"/>
      <c r="G20" s="145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42"/>
      <c r="B21" s="75" t="s">
        <v>59</v>
      </c>
      <c r="C21" s="76" t="s">
        <v>60</v>
      </c>
      <c r="D21" s="76" t="s">
        <v>61</v>
      </c>
      <c r="E21" s="76" t="s">
        <v>112</v>
      </c>
      <c r="F21" s="76" t="s">
        <v>113</v>
      </c>
      <c r="G21" s="77" t="s">
        <v>114</v>
      </c>
      <c r="H21" s="165" t="s">
        <v>87</v>
      </c>
      <c r="I21" s="166"/>
      <c r="J21" s="166"/>
      <c r="K21" s="166"/>
      <c r="L21" s="167"/>
      <c r="M21" s="78" t="s">
        <v>65</v>
      </c>
      <c r="N21" s="79" t="s">
        <v>35</v>
      </c>
      <c r="O21" s="79" t="s">
        <v>34</v>
      </c>
      <c r="P21" s="152" t="s">
        <v>18</v>
      </c>
      <c r="Q21" s="153"/>
    </row>
    <row r="22" spans="1:22" ht="21.9" customHeight="1" x14ac:dyDescent="0.2">
      <c r="A22" s="106"/>
      <c r="B22" s="107"/>
      <c r="C22" s="108"/>
      <c r="D22" s="108"/>
      <c r="E22" s="108"/>
      <c r="F22" s="108"/>
      <c r="G22" s="109"/>
      <c r="H22" s="192"/>
      <c r="I22" s="193"/>
      <c r="J22" s="193"/>
      <c r="K22" s="193"/>
      <c r="L22" s="194"/>
      <c r="M22" s="110"/>
      <c r="N22" s="111">
        <f t="shared" ref="N22:N46" si="0">IFERROR(C22-B22-(D22),"")</f>
        <v>0</v>
      </c>
      <c r="O22" s="112">
        <f>IFERROR(+N22*24,"")</f>
        <v>0</v>
      </c>
      <c r="P22" s="179">
        <f>IFERROR(IF($M$7="Endast OB-tillägg",E22*Timersättning!$E$72*24+F22*Timersättning!$E$73*24+G22*Timersättning!$E$74*24,O22*$P$9+E22*Timersättning!$E$72*24+F22*Timersättning!$E$73*24+G22*Timersättning!$E$74*24),"")</f>
        <v>0</v>
      </c>
      <c r="Q22" s="180"/>
    </row>
    <row r="23" spans="1:22" ht="21.9" customHeight="1" x14ac:dyDescent="0.2">
      <c r="A23" s="101"/>
      <c r="B23" s="72"/>
      <c r="C23" s="73"/>
      <c r="D23" s="73"/>
      <c r="E23" s="73"/>
      <c r="F23" s="73"/>
      <c r="G23" s="74"/>
      <c r="H23" s="146"/>
      <c r="I23" s="147"/>
      <c r="J23" s="147"/>
      <c r="K23" s="147"/>
      <c r="L23" s="148"/>
      <c r="M23" s="82"/>
      <c r="N23" s="80">
        <f t="shared" si="0"/>
        <v>0</v>
      </c>
      <c r="O23" s="81">
        <f t="shared" ref="O23:O47" si="1">IFERROR(+N23*24,"")</f>
        <v>0</v>
      </c>
      <c r="P23" s="132">
        <f>IFERROR(IF($M$7="Endast OB-tillägg",E23*Timersättning!$E$72*24+F23*Timersättning!$E$73*24+G23*Timersättning!$E$74*24,O23*$P$9+E23*Timersättning!$E$72*24+F23*Timersättning!$E$73*24+G23*Timersättning!$E$74*24),"")</f>
        <v>0</v>
      </c>
      <c r="Q23" s="133"/>
    </row>
    <row r="24" spans="1:22" ht="21.9" customHeight="1" x14ac:dyDescent="0.2">
      <c r="A24" s="101"/>
      <c r="B24" s="64"/>
      <c r="C24" s="65"/>
      <c r="D24" s="65"/>
      <c r="E24" s="65"/>
      <c r="F24" s="65"/>
      <c r="G24" s="66"/>
      <c r="H24" s="149"/>
      <c r="I24" s="150"/>
      <c r="J24" s="150"/>
      <c r="K24" s="150"/>
      <c r="L24" s="151"/>
      <c r="M24" s="67"/>
      <c r="N24" s="68">
        <f t="shared" si="0"/>
        <v>0</v>
      </c>
      <c r="O24" s="69">
        <f t="shared" si="1"/>
        <v>0</v>
      </c>
      <c r="P24" s="134">
        <f>IFERROR(IF($M$7="Endast OB-tillägg",E24*Timersättning!$E$72*24+F24*Timersättning!$E$73*24+G24*Timersättning!$E$74*24,O24*$P$9+E24*Timersättning!$E$72*24+F24*Timersättning!$E$73*24+G24*Timersättning!$E$74*24),"")</f>
        <v>0</v>
      </c>
      <c r="Q24" s="135"/>
    </row>
    <row r="25" spans="1:22" ht="21.9" customHeight="1" x14ac:dyDescent="0.2">
      <c r="A25" s="101"/>
      <c r="B25" s="72"/>
      <c r="C25" s="73"/>
      <c r="D25" s="73"/>
      <c r="E25" s="73"/>
      <c r="F25" s="73"/>
      <c r="G25" s="74"/>
      <c r="H25" s="146"/>
      <c r="I25" s="147"/>
      <c r="J25" s="147"/>
      <c r="K25" s="147"/>
      <c r="L25" s="148"/>
      <c r="M25" s="82"/>
      <c r="N25" s="80">
        <f t="shared" si="0"/>
        <v>0</v>
      </c>
      <c r="O25" s="81">
        <f t="shared" si="1"/>
        <v>0</v>
      </c>
      <c r="P25" s="132">
        <f>IFERROR(IF($M$7="Endast OB-tillägg",E25*Timersättning!$E$72*24+F25*Timersättning!$E$73*24+G25*Timersättning!$E$74*24,O25*$P$9+E25*Timersättning!$E$72*24+F25*Timersättning!$E$73*24+G25*Timersättning!$E$74*24),"")</f>
        <v>0</v>
      </c>
      <c r="Q25" s="133"/>
    </row>
    <row r="26" spans="1:22" ht="21.9" customHeight="1" x14ac:dyDescent="0.2">
      <c r="A26" s="101"/>
      <c r="B26" s="64"/>
      <c r="C26" s="65"/>
      <c r="D26" s="65"/>
      <c r="E26" s="65"/>
      <c r="F26" s="65"/>
      <c r="G26" s="66"/>
      <c r="H26" s="149"/>
      <c r="I26" s="150"/>
      <c r="J26" s="150"/>
      <c r="K26" s="150"/>
      <c r="L26" s="151"/>
      <c r="M26" s="67"/>
      <c r="N26" s="68">
        <f t="shared" si="0"/>
        <v>0</v>
      </c>
      <c r="O26" s="69">
        <f t="shared" si="1"/>
        <v>0</v>
      </c>
      <c r="P26" s="134">
        <f>IFERROR(IF($M$7="Endast OB-tillägg",E26*Timersättning!$E$72*24+F26*Timersättning!$E$73*24+G26*Timersättning!$E$74*24,O26*$P$9+E26*Timersättning!$E$72*24+F26*Timersättning!$E$73*24+G26*Timersättning!$E$74*24),"")</f>
        <v>0</v>
      </c>
      <c r="Q26" s="135"/>
    </row>
    <row r="27" spans="1:22" ht="21.9" customHeight="1" x14ac:dyDescent="0.2">
      <c r="A27" s="101"/>
      <c r="B27" s="72"/>
      <c r="C27" s="73"/>
      <c r="D27" s="73"/>
      <c r="E27" s="73"/>
      <c r="F27" s="73"/>
      <c r="G27" s="74"/>
      <c r="H27" s="146"/>
      <c r="I27" s="147"/>
      <c r="J27" s="147"/>
      <c r="K27" s="147"/>
      <c r="L27" s="148"/>
      <c r="M27" s="82"/>
      <c r="N27" s="80">
        <f t="shared" si="0"/>
        <v>0</v>
      </c>
      <c r="O27" s="81">
        <f t="shared" si="1"/>
        <v>0</v>
      </c>
      <c r="P27" s="132">
        <f>IFERROR(IF($M$7="Endast OB-tillägg",E27*Timersättning!$E$72*24+F27*Timersättning!$E$73*24+G27*Timersättning!$E$74*24,O27*$P$9+E27*Timersättning!$E$72*24+F27*Timersättning!$E$73*24+G27*Timersättning!$E$74*24),"")</f>
        <v>0</v>
      </c>
      <c r="Q27" s="133"/>
    </row>
    <row r="28" spans="1:22" ht="21.9" customHeight="1" x14ac:dyDescent="0.2">
      <c r="A28" s="101"/>
      <c r="B28" s="64"/>
      <c r="C28" s="65"/>
      <c r="D28" s="65"/>
      <c r="E28" s="65"/>
      <c r="F28" s="65"/>
      <c r="G28" s="66"/>
      <c r="H28" s="149"/>
      <c r="I28" s="150"/>
      <c r="J28" s="150"/>
      <c r="K28" s="150"/>
      <c r="L28" s="151"/>
      <c r="M28" s="67"/>
      <c r="N28" s="68">
        <f t="shared" si="0"/>
        <v>0</v>
      </c>
      <c r="O28" s="69">
        <f t="shared" si="1"/>
        <v>0</v>
      </c>
      <c r="P28" s="134">
        <f>IFERROR(IF($M$7="Endast OB-tillägg",E28*Timersättning!$E$72*24+F28*Timersättning!$E$73*24+G28*Timersättning!$E$74*24,O28*$P$9+E28*Timersättning!$E$72*24+F28*Timersättning!$E$73*24+G28*Timersättning!$E$74*24),"")</f>
        <v>0</v>
      </c>
      <c r="Q28" s="135"/>
    </row>
    <row r="29" spans="1:22" ht="21.9" customHeight="1" x14ac:dyDescent="0.2">
      <c r="A29" s="101"/>
      <c r="B29" s="72"/>
      <c r="C29" s="73"/>
      <c r="D29" s="73"/>
      <c r="E29" s="73"/>
      <c r="F29" s="73"/>
      <c r="G29" s="74"/>
      <c r="H29" s="146"/>
      <c r="I29" s="147"/>
      <c r="J29" s="147"/>
      <c r="K29" s="147"/>
      <c r="L29" s="148"/>
      <c r="M29" s="82"/>
      <c r="N29" s="80">
        <f t="shared" si="0"/>
        <v>0</v>
      </c>
      <c r="O29" s="81">
        <f t="shared" si="1"/>
        <v>0</v>
      </c>
      <c r="P29" s="132">
        <f>IFERROR(IF($M$7="Endast OB-tillägg",E29*Timersättning!$E$72*24+F29*Timersättning!$E$73*24+G29*Timersättning!$E$74*24,O29*$P$9+E29*Timersättning!$E$72*24+F29*Timersättning!$E$73*24+G29*Timersättning!$E$74*24),"")</f>
        <v>0</v>
      </c>
      <c r="Q29" s="133"/>
    </row>
    <row r="30" spans="1:22" ht="21.9" customHeight="1" x14ac:dyDescent="0.2">
      <c r="A30" s="101"/>
      <c r="B30" s="64"/>
      <c r="C30" s="65"/>
      <c r="D30" s="65"/>
      <c r="E30" s="65"/>
      <c r="F30" s="65"/>
      <c r="G30" s="66"/>
      <c r="H30" s="149"/>
      <c r="I30" s="150"/>
      <c r="J30" s="150"/>
      <c r="K30" s="150"/>
      <c r="L30" s="151"/>
      <c r="M30" s="67"/>
      <c r="N30" s="68">
        <f t="shared" si="0"/>
        <v>0</v>
      </c>
      <c r="O30" s="69">
        <f t="shared" si="1"/>
        <v>0</v>
      </c>
      <c r="P30" s="134">
        <f>IFERROR(IF($M$7="Endast OB-tillägg",E30*Timersättning!$E$72*24+F30*Timersättning!$E$73*24+G30*Timersättning!$E$74*24,O30*$P$9+E30*Timersättning!$E$72*24+F30*Timersättning!$E$73*24+G30*Timersättning!$E$74*24),"")</f>
        <v>0</v>
      </c>
      <c r="Q30" s="135"/>
    </row>
    <row r="31" spans="1:22" ht="21.9" customHeight="1" x14ac:dyDescent="0.2">
      <c r="A31" s="101"/>
      <c r="B31" s="72"/>
      <c r="C31" s="73"/>
      <c r="D31" s="73"/>
      <c r="E31" s="73"/>
      <c r="F31" s="73"/>
      <c r="G31" s="74"/>
      <c r="H31" s="146"/>
      <c r="I31" s="147"/>
      <c r="J31" s="147"/>
      <c r="K31" s="147"/>
      <c r="L31" s="148"/>
      <c r="M31" s="82"/>
      <c r="N31" s="80">
        <f t="shared" si="0"/>
        <v>0</v>
      </c>
      <c r="O31" s="81">
        <f t="shared" si="1"/>
        <v>0</v>
      </c>
      <c r="P31" s="132">
        <f>IFERROR(IF($M$7="Endast OB-tillägg",E31*Timersättning!$E$72*24+F31*Timersättning!$E$73*24+G31*Timersättning!$E$74*24,O31*$P$9+E31*Timersättning!$E$72*24+F31*Timersättning!$E$73*24+G31*Timersättning!$E$74*24),"")</f>
        <v>0</v>
      </c>
      <c r="Q31" s="133"/>
    </row>
    <row r="32" spans="1:22" ht="21.9" customHeight="1" x14ac:dyDescent="0.2">
      <c r="A32" s="101"/>
      <c r="B32" s="64"/>
      <c r="C32" s="65"/>
      <c r="D32" s="65"/>
      <c r="E32" s="65"/>
      <c r="F32" s="65"/>
      <c r="G32" s="66"/>
      <c r="H32" s="149"/>
      <c r="I32" s="150"/>
      <c r="J32" s="150"/>
      <c r="K32" s="150"/>
      <c r="L32" s="151"/>
      <c r="M32" s="67"/>
      <c r="N32" s="68">
        <f t="shared" si="0"/>
        <v>0</v>
      </c>
      <c r="O32" s="69">
        <f t="shared" si="1"/>
        <v>0</v>
      </c>
      <c r="P32" s="134">
        <f>IFERROR(IF($M$7="Endast OB-tillägg",E32*Timersättning!$E$72*24+F32*Timersättning!$E$73*24+G32*Timersättning!$E$74*24,O32*$P$9+E32*Timersättning!$E$72*24+F32*Timersättning!$E$73*24+G32*Timersättning!$E$74*24),"")</f>
        <v>0</v>
      </c>
      <c r="Q32" s="135"/>
    </row>
    <row r="33" spans="1:30" ht="21.9" customHeight="1" x14ac:dyDescent="0.2">
      <c r="A33" s="101"/>
      <c r="B33" s="72"/>
      <c r="C33" s="73"/>
      <c r="D33" s="73"/>
      <c r="E33" s="73"/>
      <c r="F33" s="73"/>
      <c r="G33" s="74"/>
      <c r="H33" s="146"/>
      <c r="I33" s="147"/>
      <c r="J33" s="147"/>
      <c r="K33" s="147"/>
      <c r="L33" s="148"/>
      <c r="M33" s="82"/>
      <c r="N33" s="80">
        <f t="shared" si="0"/>
        <v>0</v>
      </c>
      <c r="O33" s="81">
        <f t="shared" si="1"/>
        <v>0</v>
      </c>
      <c r="P33" s="132">
        <f>IFERROR(IF($M$7="Endast OB-tillägg",E33*Timersättning!$E$72*24+F33*Timersättning!$E$73*24+G33*Timersättning!$E$74*24,O33*$P$9+E33*Timersättning!$E$72*24+F33*Timersättning!$E$73*24+G33*Timersättning!$E$74*24),"")</f>
        <v>0</v>
      </c>
      <c r="Q33" s="133"/>
    </row>
    <row r="34" spans="1:30" ht="21.9" customHeight="1" x14ac:dyDescent="0.2">
      <c r="A34" s="101"/>
      <c r="B34" s="64"/>
      <c r="C34" s="65"/>
      <c r="D34" s="65"/>
      <c r="E34" s="65"/>
      <c r="F34" s="65"/>
      <c r="G34" s="66"/>
      <c r="H34" s="149"/>
      <c r="I34" s="150"/>
      <c r="J34" s="150"/>
      <c r="K34" s="150"/>
      <c r="L34" s="151"/>
      <c r="M34" s="67"/>
      <c r="N34" s="68">
        <f t="shared" si="0"/>
        <v>0</v>
      </c>
      <c r="O34" s="69">
        <f t="shared" si="1"/>
        <v>0</v>
      </c>
      <c r="P34" s="134">
        <f>IFERROR(IF($M$7="Endast OB-tillägg",E34*Timersättning!$E$72*24+F34*Timersättning!$E$73*24+G34*Timersättning!$E$74*24,O34*$P$9+E34*Timersättning!$E$72*24+F34*Timersättning!$E$73*24+G34*Timersättning!$E$74*24),"")</f>
        <v>0</v>
      </c>
      <c r="Q34" s="135"/>
      <c r="AD34" s="24"/>
    </row>
    <row r="35" spans="1:30" ht="21.9" customHeight="1" x14ac:dyDescent="0.2">
      <c r="A35" s="101"/>
      <c r="B35" s="72"/>
      <c r="C35" s="73"/>
      <c r="D35" s="73"/>
      <c r="E35" s="73"/>
      <c r="F35" s="73"/>
      <c r="G35" s="74"/>
      <c r="H35" s="146"/>
      <c r="I35" s="147"/>
      <c r="J35" s="147"/>
      <c r="K35" s="147"/>
      <c r="L35" s="148"/>
      <c r="M35" s="82"/>
      <c r="N35" s="80">
        <f t="shared" si="0"/>
        <v>0</v>
      </c>
      <c r="O35" s="81">
        <f t="shared" si="1"/>
        <v>0</v>
      </c>
      <c r="P35" s="132">
        <f>IFERROR(IF($M$7="Endast OB-tillägg",E35*Timersättning!$E$72*24+F35*Timersättning!$E$73*24+G35*Timersättning!$E$74*24,O35*$P$9+E35*Timersättning!$E$72*24+F35*Timersättning!$E$73*24+G35*Timersättning!$E$74*24),"")</f>
        <v>0</v>
      </c>
      <c r="Q35" s="133"/>
      <c r="AD35" s="24"/>
    </row>
    <row r="36" spans="1:30" ht="21.9" customHeight="1" x14ac:dyDescent="0.2">
      <c r="A36" s="101"/>
      <c r="B36" s="64"/>
      <c r="C36" s="65"/>
      <c r="D36" s="65"/>
      <c r="E36" s="65"/>
      <c r="F36" s="65"/>
      <c r="G36" s="66"/>
      <c r="H36" s="149"/>
      <c r="I36" s="150"/>
      <c r="J36" s="150"/>
      <c r="K36" s="150"/>
      <c r="L36" s="151"/>
      <c r="M36" s="67"/>
      <c r="N36" s="68">
        <f t="shared" si="0"/>
        <v>0</v>
      </c>
      <c r="O36" s="69">
        <f t="shared" si="1"/>
        <v>0</v>
      </c>
      <c r="P36" s="134">
        <f>IFERROR(IF($M$7="Endast OB-tillägg",E36*Timersättning!$E$72*24+F36*Timersättning!$E$73*24+G36*Timersättning!$E$74*24,O36*$P$9+E36*Timersättning!$E$72*24+F36*Timersättning!$E$73*24+G36*Timersättning!$E$74*24),"")</f>
        <v>0</v>
      </c>
      <c r="Q36" s="135"/>
      <c r="AD36" s="24"/>
    </row>
    <row r="37" spans="1:30" ht="21.9" customHeight="1" x14ac:dyDescent="0.2">
      <c r="A37" s="101"/>
      <c r="B37" s="72"/>
      <c r="C37" s="73"/>
      <c r="D37" s="73"/>
      <c r="E37" s="73"/>
      <c r="F37" s="73"/>
      <c r="G37" s="74"/>
      <c r="H37" s="146"/>
      <c r="I37" s="147"/>
      <c r="J37" s="147"/>
      <c r="K37" s="147"/>
      <c r="L37" s="148"/>
      <c r="M37" s="82"/>
      <c r="N37" s="80">
        <f t="shared" si="0"/>
        <v>0</v>
      </c>
      <c r="O37" s="81">
        <f t="shared" si="1"/>
        <v>0</v>
      </c>
      <c r="P37" s="132">
        <f>IFERROR(IF($M$7="Endast OB-tillägg",E37*Timersättning!$E$72*24+F37*Timersättning!$E$73*24+G37*Timersättning!$E$74*24,O37*$P$9+E37*Timersättning!$E$72*24+F37*Timersättning!$E$73*24+G37*Timersättning!$E$74*24),"")</f>
        <v>0</v>
      </c>
      <c r="Q37" s="133"/>
    </row>
    <row r="38" spans="1:30" ht="21.9" customHeight="1" x14ac:dyDescent="0.2">
      <c r="A38" s="101"/>
      <c r="B38" s="64"/>
      <c r="C38" s="65"/>
      <c r="D38" s="65"/>
      <c r="E38" s="65"/>
      <c r="F38" s="65"/>
      <c r="G38" s="66"/>
      <c r="H38" s="149"/>
      <c r="I38" s="150"/>
      <c r="J38" s="150"/>
      <c r="K38" s="150"/>
      <c r="L38" s="151"/>
      <c r="M38" s="67"/>
      <c r="N38" s="68">
        <f t="shared" si="0"/>
        <v>0</v>
      </c>
      <c r="O38" s="69">
        <f t="shared" si="1"/>
        <v>0</v>
      </c>
      <c r="P38" s="134">
        <f>IFERROR(IF($M$7="Endast OB-tillägg",E38*Timersättning!$E$72*24+F38*Timersättning!$E$73*24+G38*Timersättning!$E$74*24,O38*$P$9+E38*Timersättning!$E$72*24+F38*Timersättning!$E$73*24+G38*Timersättning!$E$74*24),"")</f>
        <v>0</v>
      </c>
      <c r="Q38" s="135"/>
    </row>
    <row r="39" spans="1:30" ht="21.9" customHeight="1" x14ac:dyDescent="0.2">
      <c r="A39" s="101"/>
      <c r="B39" s="72"/>
      <c r="C39" s="73"/>
      <c r="D39" s="73"/>
      <c r="E39" s="73"/>
      <c r="F39" s="73"/>
      <c r="G39" s="74"/>
      <c r="H39" s="146"/>
      <c r="I39" s="147"/>
      <c r="J39" s="147"/>
      <c r="K39" s="147"/>
      <c r="L39" s="148"/>
      <c r="M39" s="82"/>
      <c r="N39" s="80">
        <f t="shared" si="0"/>
        <v>0</v>
      </c>
      <c r="O39" s="81">
        <f t="shared" si="1"/>
        <v>0</v>
      </c>
      <c r="P39" s="132">
        <f>IFERROR(IF($M$7="Endast OB-tillägg",E39*Timersättning!$E$72*24+F39*Timersättning!$E$73*24+G39*Timersättning!$E$74*24,O39*$P$9+E39*Timersättning!$E$72*24+F39*Timersättning!$E$73*24+G39*Timersättning!$E$74*24),"")</f>
        <v>0</v>
      </c>
      <c r="Q39" s="133"/>
      <c r="AD39" s="24"/>
    </row>
    <row r="40" spans="1:30" ht="21.9" customHeight="1" x14ac:dyDescent="0.2">
      <c r="A40" s="101"/>
      <c r="B40" s="64"/>
      <c r="C40" s="65"/>
      <c r="D40" s="65"/>
      <c r="E40" s="65"/>
      <c r="F40" s="65"/>
      <c r="G40" s="66"/>
      <c r="H40" s="149"/>
      <c r="I40" s="150"/>
      <c r="J40" s="150"/>
      <c r="K40" s="150"/>
      <c r="L40" s="151"/>
      <c r="M40" s="67"/>
      <c r="N40" s="68">
        <f t="shared" si="0"/>
        <v>0</v>
      </c>
      <c r="O40" s="69">
        <f t="shared" si="1"/>
        <v>0</v>
      </c>
      <c r="P40" s="134">
        <f>IFERROR(IF($M$7="Endast OB-tillägg",E40*Timersättning!$E$72*24+F40*Timersättning!$E$73*24+G40*Timersättning!$E$74*24,O40*$P$9+E40*Timersättning!$E$72*24+F40*Timersättning!$E$73*24+G40*Timersättning!$E$74*24),"")</f>
        <v>0</v>
      </c>
      <c r="Q40" s="135"/>
      <c r="AD40" s="24"/>
    </row>
    <row r="41" spans="1:30" ht="21.9" customHeight="1" x14ac:dyDescent="0.2">
      <c r="A41" s="101"/>
      <c r="B41" s="72"/>
      <c r="C41" s="73"/>
      <c r="D41" s="73"/>
      <c r="E41" s="73"/>
      <c r="F41" s="73"/>
      <c r="G41" s="74"/>
      <c r="H41" s="146"/>
      <c r="I41" s="147"/>
      <c r="J41" s="147"/>
      <c r="K41" s="147"/>
      <c r="L41" s="148"/>
      <c r="M41" s="82"/>
      <c r="N41" s="80">
        <f t="shared" si="0"/>
        <v>0</v>
      </c>
      <c r="O41" s="81">
        <f t="shared" si="1"/>
        <v>0</v>
      </c>
      <c r="P41" s="132">
        <f>IFERROR(IF($M$7="Endast OB-tillägg",E41*Timersättning!$E$72*24+F41*Timersättning!$E$73*24+G41*Timersättning!$E$74*24,O41*$P$9+E41*Timersättning!$E$72*24+F41*Timersättning!$E$73*24+G41*Timersättning!$E$74*24),"")</f>
        <v>0</v>
      </c>
      <c r="Q41" s="133"/>
      <c r="AD41" s="24"/>
    </row>
    <row r="42" spans="1:30" ht="21.9" customHeight="1" x14ac:dyDescent="0.2">
      <c r="A42" s="101"/>
      <c r="B42" s="64"/>
      <c r="C42" s="65"/>
      <c r="D42" s="65"/>
      <c r="E42" s="65"/>
      <c r="F42" s="65"/>
      <c r="G42" s="66"/>
      <c r="H42" s="149"/>
      <c r="I42" s="150"/>
      <c r="J42" s="150"/>
      <c r="K42" s="150"/>
      <c r="L42" s="151"/>
      <c r="M42" s="67"/>
      <c r="N42" s="68">
        <f t="shared" si="0"/>
        <v>0</v>
      </c>
      <c r="O42" s="69">
        <f t="shared" si="1"/>
        <v>0</v>
      </c>
      <c r="P42" s="134">
        <f>IFERROR(IF($M$7="Endast OB-tillägg",E42*Timersättning!$E$72*24+F42*Timersättning!$E$73*24+G42*Timersättning!$E$74*24,O42*$P$9+E42*Timersättning!$E$72*24+F42*Timersättning!$E$73*24+G42*Timersättning!$E$74*24),"")</f>
        <v>0</v>
      </c>
      <c r="Q42" s="135"/>
      <c r="AD42" s="24"/>
    </row>
    <row r="43" spans="1:30" ht="21.9" customHeight="1" x14ac:dyDescent="0.2">
      <c r="A43" s="101"/>
      <c r="B43" s="72"/>
      <c r="C43" s="73"/>
      <c r="D43" s="73"/>
      <c r="E43" s="73"/>
      <c r="F43" s="73"/>
      <c r="G43" s="74"/>
      <c r="H43" s="146"/>
      <c r="I43" s="147"/>
      <c r="J43" s="147"/>
      <c r="K43" s="147"/>
      <c r="L43" s="148"/>
      <c r="M43" s="82"/>
      <c r="N43" s="80">
        <f t="shared" si="0"/>
        <v>0</v>
      </c>
      <c r="O43" s="81">
        <f t="shared" si="1"/>
        <v>0</v>
      </c>
      <c r="P43" s="132">
        <f>IFERROR(IF($M$7="Endast OB-tillägg",E43*Timersättning!$E$72*24+F43*Timersättning!$E$73*24+G43*Timersättning!$E$74*24,O43*$P$9+E43*Timersättning!$E$72*24+F43*Timersättning!$E$73*24+G43*Timersättning!$E$74*24),"")</f>
        <v>0</v>
      </c>
      <c r="Q43" s="133"/>
      <c r="AD43" s="24"/>
    </row>
    <row r="44" spans="1:30" ht="21.9" customHeight="1" x14ac:dyDescent="0.2">
      <c r="A44" s="101"/>
      <c r="B44" s="64"/>
      <c r="C44" s="65"/>
      <c r="D44" s="65"/>
      <c r="E44" s="65"/>
      <c r="F44" s="65"/>
      <c r="G44" s="66"/>
      <c r="H44" s="149"/>
      <c r="I44" s="150"/>
      <c r="J44" s="150"/>
      <c r="K44" s="150"/>
      <c r="L44" s="151"/>
      <c r="M44" s="67"/>
      <c r="N44" s="68">
        <f t="shared" si="0"/>
        <v>0</v>
      </c>
      <c r="O44" s="69">
        <f t="shared" si="1"/>
        <v>0</v>
      </c>
      <c r="P44" s="134">
        <f>IFERROR(IF($M$7="Endast OB-tillägg",E44*Timersättning!$E$72*24+F44*Timersättning!$E$73*24+G44*Timersättning!$E$74*24,O44*$P$9+E44*Timersättning!$E$72*24+F44*Timersättning!$E$73*24+G44*Timersättning!$E$74*24),"")</f>
        <v>0</v>
      </c>
      <c r="Q44" s="135"/>
      <c r="AD44" s="24"/>
    </row>
    <row r="45" spans="1:30" ht="21.9" customHeight="1" x14ac:dyDescent="0.2">
      <c r="A45" s="101"/>
      <c r="B45" s="72"/>
      <c r="C45" s="73"/>
      <c r="D45" s="73"/>
      <c r="E45" s="73"/>
      <c r="F45" s="73"/>
      <c r="G45" s="74"/>
      <c r="H45" s="146"/>
      <c r="I45" s="147"/>
      <c r="J45" s="147"/>
      <c r="K45" s="147"/>
      <c r="L45" s="148"/>
      <c r="M45" s="82"/>
      <c r="N45" s="80">
        <f t="shared" si="0"/>
        <v>0</v>
      </c>
      <c r="O45" s="81">
        <f t="shared" si="1"/>
        <v>0</v>
      </c>
      <c r="P45" s="132">
        <f>IFERROR(IF($M$7="Endast OB-tillägg",E45*Timersättning!$E$72*24+F45*Timersättning!$E$73*24+G45*Timersättning!$E$74*24,O45*$P$9+E45*Timersättning!$E$72*24+F45*Timersättning!$E$73*24+G45*Timersättning!$E$74*24),"")</f>
        <v>0</v>
      </c>
      <c r="Q45" s="133"/>
      <c r="AD45" s="24"/>
    </row>
    <row r="46" spans="1:30" ht="21.9" customHeight="1" x14ac:dyDescent="0.2">
      <c r="A46" s="101"/>
      <c r="B46" s="64"/>
      <c r="C46" s="65"/>
      <c r="D46" s="65"/>
      <c r="E46" s="65"/>
      <c r="F46" s="65"/>
      <c r="G46" s="66"/>
      <c r="H46" s="149"/>
      <c r="I46" s="150"/>
      <c r="J46" s="150"/>
      <c r="K46" s="150"/>
      <c r="L46" s="151"/>
      <c r="M46" s="67"/>
      <c r="N46" s="68">
        <f t="shared" si="0"/>
        <v>0</v>
      </c>
      <c r="O46" s="69">
        <f t="shared" si="1"/>
        <v>0</v>
      </c>
      <c r="P46" s="134">
        <f>IFERROR(IF($M$7="Endast OB-tillägg",E46*Timersättning!$E$72*24+F46*Timersättning!$E$73*24+G46*Timersättning!$E$74*24,O46*$P$9+E46*Timersättning!$E$72*24+F46*Timersättning!$E$73*24+G46*Timersättning!$E$74*24),"")</f>
        <v>0</v>
      </c>
      <c r="Q46" s="135"/>
      <c r="AD46" s="24"/>
    </row>
    <row r="47" spans="1:30" ht="21.9" customHeight="1" thickBot="1" x14ac:dyDescent="0.25">
      <c r="A47" s="113"/>
      <c r="B47" s="114"/>
      <c r="C47" s="115"/>
      <c r="D47" s="115"/>
      <c r="E47" s="88"/>
      <c r="F47" s="88"/>
      <c r="G47" s="89"/>
      <c r="H47" s="162"/>
      <c r="I47" s="163"/>
      <c r="J47" s="163"/>
      <c r="K47" s="163"/>
      <c r="L47" s="164"/>
      <c r="M47" s="116"/>
      <c r="N47" s="117">
        <f>IFERROR(C47-B47-(D47),"")</f>
        <v>0</v>
      </c>
      <c r="O47" s="118">
        <f t="shared" si="1"/>
        <v>0</v>
      </c>
      <c r="P47" s="181">
        <f>IFERROR(IF($M$7="Endast OB-tillägg",E47*Timersättning!$E$72*24+F47*Timersättning!$E$73*24+G47*Timersättning!$E$74*24,O47*$P$9+E47*Timersättning!$E$72*24+F47*Timersättning!$E$73*24+G47*Timersättning!$E$74*24),"")</f>
        <v>0</v>
      </c>
      <c r="Q47" s="182"/>
      <c r="AD47" s="24"/>
    </row>
    <row r="48" spans="1:30" s="21" customFormat="1" ht="15.9" customHeight="1" thickBot="1" x14ac:dyDescent="0.3">
      <c r="A48" s="38"/>
      <c r="B48" s="70"/>
      <c r="C48" s="70"/>
      <c r="D48" s="102" t="s">
        <v>80</v>
      </c>
      <c r="E48" s="120" t="str">
        <f>IF(SUM(E22:E47)&gt;0,"0802","")</f>
        <v/>
      </c>
      <c r="F48" s="121" t="str">
        <f>IF(SUM(F22:F47)&gt;0,"0804","")</f>
        <v/>
      </c>
      <c r="G48" s="122" t="str">
        <f>IF(SUM(G22:G47)&gt;0,"0806","")</f>
        <v/>
      </c>
      <c r="H48" s="57"/>
      <c r="I48" s="57"/>
      <c r="J48" s="57"/>
      <c r="K48" s="57"/>
      <c r="L48" s="104" t="str">
        <f>IF(M7&gt;0,"Löneart:","")</f>
        <v>Löneart:</v>
      </c>
      <c r="M48" s="105">
        <f>IFERROR(VLOOKUP(Timersättning!$M$7,Blad1!$A$4:$C$13,3,FALSE),"")</f>
        <v>3271</v>
      </c>
      <c r="N48" s="128">
        <f>SUM(N22:N47)</f>
        <v>0</v>
      </c>
      <c r="O48" s="103">
        <f>SUM(O22:O47)</f>
        <v>0</v>
      </c>
      <c r="P48" s="252" t="s">
        <v>115</v>
      </c>
      <c r="Q48" s="253"/>
      <c r="AD48" s="39"/>
    </row>
    <row r="49" spans="1:30" s="21" customFormat="1" ht="15.9" customHeight="1" x14ac:dyDescent="0.25">
      <c r="A49" s="38"/>
      <c r="B49" s="70"/>
      <c r="C49" s="71"/>
      <c r="D49" s="63" t="s">
        <v>110</v>
      </c>
      <c r="E49" s="126">
        <f>SUM(E22:E47)</f>
        <v>0</v>
      </c>
      <c r="F49" s="119">
        <f>SUM(F22:F47)</f>
        <v>0</v>
      </c>
      <c r="G49" s="127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62</v>
      </c>
      <c r="P49" s="177">
        <f>SUM(P21:Q47)</f>
        <v>0</v>
      </c>
      <c r="Q49" s="178"/>
      <c r="AD49" s="39"/>
    </row>
    <row r="50" spans="1:30" ht="18" customHeight="1" thickBot="1" x14ac:dyDescent="0.25">
      <c r="A50" s="6"/>
      <c r="B50" s="71"/>
      <c r="C50" s="70"/>
      <c r="D50" s="63" t="s">
        <v>111</v>
      </c>
      <c r="E50" s="123">
        <f>SUM(E21:E46)*24</f>
        <v>0</v>
      </c>
      <c r="F50" s="124">
        <f>SUM(F21:F46)*24</f>
        <v>0</v>
      </c>
      <c r="G50" s="125">
        <f>SUM(G21:G46)*24</f>
        <v>0</v>
      </c>
      <c r="H50" s="170"/>
      <c r="I50" s="170"/>
      <c r="J50" s="170"/>
      <c r="K50" s="170"/>
      <c r="L50" s="58"/>
      <c r="M50" s="62"/>
      <c r="N50" s="62"/>
      <c r="O50" s="63" t="s">
        <v>85</v>
      </c>
      <c r="P50" s="168">
        <f>(P49*1.12)-(0.12*((E49*24*E72)+(F49*24*E73)+(G49*24*E74)))</f>
        <v>0</v>
      </c>
      <c r="Q50" s="169"/>
      <c r="AD50" s="24"/>
    </row>
    <row r="51" spans="1:30" ht="16.5" customHeight="1" thickBot="1" x14ac:dyDescent="0.25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">
      <c r="A52" s="229" t="s">
        <v>84</v>
      </c>
      <c r="B52" s="230"/>
      <c r="C52" s="230"/>
      <c r="D52" s="230"/>
      <c r="E52" s="230"/>
      <c r="F52" s="230"/>
      <c r="G52" s="231"/>
      <c r="H52" s="60"/>
      <c r="I52" s="60"/>
      <c r="J52" s="60"/>
      <c r="K52" s="61"/>
      <c r="L52" s="62"/>
      <c r="M52" s="62"/>
      <c r="N52" s="62"/>
      <c r="O52" s="63"/>
      <c r="P52" s="83"/>
      <c r="Q52" s="83"/>
      <c r="AD52" s="24"/>
    </row>
    <row r="53" spans="1:30" ht="16.5" customHeight="1" x14ac:dyDescent="0.3">
      <c r="A53" s="232"/>
      <c r="B53" s="233"/>
      <c r="C53" s="233"/>
      <c r="D53" s="233"/>
      <c r="E53" s="233"/>
      <c r="F53" s="233"/>
      <c r="G53" s="234"/>
      <c r="H53" s="60"/>
      <c r="I53" s="84"/>
      <c r="J53" s="84"/>
      <c r="K53" s="84"/>
      <c r="L53" s="84"/>
      <c r="M53" s="84"/>
      <c r="N53" s="84"/>
      <c r="O53" s="84"/>
      <c r="P53" s="84"/>
      <c r="Q53" s="84"/>
      <c r="AD53" s="24"/>
    </row>
    <row r="54" spans="1:30" ht="16.5" customHeight="1" x14ac:dyDescent="0.2">
      <c r="A54" s="235" t="s">
        <v>27</v>
      </c>
      <c r="B54" s="236"/>
      <c r="C54" s="236"/>
      <c r="D54" s="236"/>
      <c r="E54" s="236"/>
      <c r="F54" s="236"/>
      <c r="G54" s="237"/>
      <c r="H54" s="60"/>
      <c r="I54" s="86"/>
      <c r="J54" s="86"/>
      <c r="K54" s="86"/>
      <c r="L54" s="86"/>
      <c r="M54" s="86"/>
      <c r="N54" s="86"/>
      <c r="O54" s="86"/>
      <c r="P54" s="86"/>
      <c r="Q54" s="86"/>
      <c r="AD54" s="24"/>
    </row>
    <row r="55" spans="1:30" ht="16.5" customHeight="1" x14ac:dyDescent="0.3">
      <c r="A55" s="232" t="s">
        <v>128</v>
      </c>
      <c r="B55" s="233"/>
      <c r="C55" s="233"/>
      <c r="D55" s="233"/>
      <c r="E55" s="233"/>
      <c r="F55" s="233"/>
      <c r="G55" s="234"/>
      <c r="H55" s="60"/>
      <c r="I55" s="86"/>
      <c r="J55" s="86"/>
      <c r="K55" s="86"/>
      <c r="L55" s="86"/>
      <c r="M55" s="86"/>
      <c r="N55" s="86"/>
      <c r="O55" s="90"/>
      <c r="P55" s="86"/>
      <c r="Q55" s="86"/>
      <c r="AD55" s="24"/>
    </row>
    <row r="56" spans="1:30" ht="16.5" customHeight="1" x14ac:dyDescent="0.2">
      <c r="A56" s="235" t="s">
        <v>63</v>
      </c>
      <c r="B56" s="236"/>
      <c r="C56" s="236"/>
      <c r="D56" s="236"/>
      <c r="E56" s="236"/>
      <c r="F56" s="236"/>
      <c r="G56" s="237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35">
      <c r="A57" s="238" t="s">
        <v>126</v>
      </c>
      <c r="B57" s="239"/>
      <c r="C57" s="239"/>
      <c r="D57" s="239"/>
      <c r="E57" s="239"/>
      <c r="F57" s="239"/>
      <c r="G57" s="240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" customHeight="1" thickBot="1" x14ac:dyDescent="0.3">
      <c r="A58" s="161"/>
      <c r="B58" s="161"/>
      <c r="C58" s="161"/>
      <c r="D58" s="6"/>
      <c r="E58" s="6"/>
      <c r="F58" s="6"/>
      <c r="G58" s="6"/>
      <c r="H58" s="6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30" ht="18" customHeight="1" x14ac:dyDescent="0.2">
      <c r="A59" s="241" t="s">
        <v>118</v>
      </c>
      <c r="B59" s="227"/>
      <c r="C59" s="85" t="s">
        <v>90</v>
      </c>
      <c r="D59" s="91" t="s">
        <v>0</v>
      </c>
      <c r="E59" s="226" t="s">
        <v>26</v>
      </c>
      <c r="F59" s="227"/>
      <c r="G59" s="226" t="s">
        <v>91</v>
      </c>
      <c r="H59" s="227"/>
      <c r="I59" s="245" t="s">
        <v>1</v>
      </c>
      <c r="J59" s="246"/>
      <c r="K59" s="247"/>
      <c r="L59" s="226" t="s">
        <v>2</v>
      </c>
      <c r="M59" s="227"/>
      <c r="N59" s="226" t="s">
        <v>3</v>
      </c>
      <c r="O59" s="227"/>
      <c r="P59" s="226" t="s">
        <v>4</v>
      </c>
      <c r="Q59" s="244"/>
    </row>
    <row r="60" spans="1:30" ht="18" customHeight="1" x14ac:dyDescent="0.2">
      <c r="A60" s="265"/>
      <c r="B60" s="184"/>
      <c r="C60" s="87"/>
      <c r="D60" s="92">
        <v>4046</v>
      </c>
      <c r="E60" s="183" t="s">
        <v>127</v>
      </c>
      <c r="F60" s="184"/>
      <c r="G60" s="183">
        <v>410</v>
      </c>
      <c r="H60" s="184"/>
      <c r="I60" s="242">
        <v>78929005</v>
      </c>
      <c r="J60" s="242"/>
      <c r="K60" s="242"/>
      <c r="L60" s="183">
        <v>539999</v>
      </c>
      <c r="M60" s="184"/>
      <c r="N60" s="183"/>
      <c r="O60" s="184"/>
      <c r="P60" s="183"/>
      <c r="Q60" s="228"/>
    </row>
    <row r="61" spans="1:30" ht="18" customHeight="1" x14ac:dyDescent="0.2">
      <c r="A61" s="265"/>
      <c r="B61" s="184"/>
      <c r="C61" s="87"/>
      <c r="D61" s="92"/>
      <c r="E61" s="183"/>
      <c r="F61" s="184"/>
      <c r="G61" s="183"/>
      <c r="H61" s="184"/>
      <c r="I61" s="242"/>
      <c r="J61" s="242"/>
      <c r="K61" s="242"/>
      <c r="L61" s="183"/>
      <c r="M61" s="184"/>
      <c r="N61" s="183"/>
      <c r="O61" s="184"/>
      <c r="P61" s="183"/>
      <c r="Q61" s="228"/>
    </row>
    <row r="62" spans="1:30" ht="18" customHeight="1" x14ac:dyDescent="0.2">
      <c r="A62" s="265"/>
      <c r="B62" s="184"/>
      <c r="C62" s="87"/>
      <c r="D62" s="92"/>
      <c r="E62" s="183"/>
      <c r="F62" s="184"/>
      <c r="G62" s="183"/>
      <c r="H62" s="184"/>
      <c r="I62" s="242"/>
      <c r="J62" s="242"/>
      <c r="K62" s="242"/>
      <c r="L62" s="183"/>
      <c r="M62" s="184"/>
      <c r="N62" s="183"/>
      <c r="O62" s="184"/>
      <c r="P62" s="183"/>
      <c r="Q62" s="228"/>
    </row>
    <row r="63" spans="1:30" ht="18" customHeight="1" x14ac:dyDescent="0.2">
      <c r="A63" s="265"/>
      <c r="B63" s="184"/>
      <c r="C63" s="87"/>
      <c r="D63" s="92"/>
      <c r="E63" s="183"/>
      <c r="F63" s="184"/>
      <c r="G63" s="183"/>
      <c r="H63" s="184"/>
      <c r="I63" s="242"/>
      <c r="J63" s="242"/>
      <c r="K63" s="242"/>
      <c r="L63" s="242"/>
      <c r="M63" s="242"/>
      <c r="N63" s="242"/>
      <c r="O63" s="242"/>
      <c r="P63" s="242"/>
      <c r="Q63" s="266"/>
    </row>
    <row r="64" spans="1:30" ht="18" customHeight="1" thickBot="1" x14ac:dyDescent="0.25">
      <c r="A64" s="248" t="s">
        <v>119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50" t="s">
        <v>124</v>
      </c>
      <c r="O64" s="249"/>
      <c r="P64" s="249"/>
      <c r="Q64" s="251"/>
    </row>
    <row r="65" spans="1:18" ht="16.5" customHeight="1" thickBo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21" t="s">
        <v>10</v>
      </c>
    </row>
    <row r="66" spans="1:18" ht="14.25" customHeight="1" x14ac:dyDescent="0.2">
      <c r="A66" s="154" t="s">
        <v>16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8" ht="28.5" customHeight="1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23"/>
    </row>
    <row r="68" spans="1:18" ht="14.4" customHeight="1" x14ac:dyDescent="0.3">
      <c r="A68" s="99" t="s">
        <v>107</v>
      </c>
      <c r="B68" s="100"/>
      <c r="C68" s="100"/>
      <c r="D68" s="100"/>
      <c r="E68" s="100"/>
      <c r="F68" s="100"/>
      <c r="G68" s="100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25">
      <c r="A69" s="100" t="s">
        <v>108</v>
      </c>
      <c r="B69" s="100"/>
      <c r="C69" s="100"/>
      <c r="D69" s="100"/>
      <c r="E69" s="100"/>
      <c r="F69" s="100"/>
      <c r="G69" s="100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3"/>
    </row>
    <row r="71" spans="1:18" ht="14.4" customHeight="1" x14ac:dyDescent="0.3">
      <c r="A71" s="32" t="s">
        <v>120</v>
      </c>
      <c r="B71" s="32"/>
      <c r="C71" s="32"/>
      <c r="D71" s="32"/>
      <c r="E71" s="32"/>
      <c r="F71" s="31"/>
      <c r="G71" s="31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25">
      <c r="A72" s="31"/>
      <c r="B72" s="33" t="s">
        <v>41</v>
      </c>
      <c r="C72" s="31"/>
      <c r="D72" s="31"/>
      <c r="E72" s="34">
        <v>32</v>
      </c>
      <c r="F72" s="31"/>
      <c r="G72" s="31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5">
      <c r="A73" s="31"/>
      <c r="B73" s="33" t="s">
        <v>42</v>
      </c>
      <c r="C73" s="31"/>
      <c r="D73" s="31"/>
      <c r="E73" s="34">
        <v>61</v>
      </c>
      <c r="F73" s="31"/>
      <c r="G73" s="31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" customHeight="1" x14ac:dyDescent="0.25">
      <c r="A74" s="31"/>
      <c r="B74" s="35" t="s">
        <v>43</v>
      </c>
      <c r="C74" s="31"/>
      <c r="D74" s="31"/>
      <c r="E74" s="34">
        <v>123</v>
      </c>
      <c r="F74" s="31"/>
      <c r="G74" s="31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" customHeight="1" x14ac:dyDescent="0.25">
      <c r="A75" s="31"/>
      <c r="B75" s="35"/>
      <c r="C75" s="31"/>
      <c r="D75" s="31"/>
      <c r="E75" s="34"/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3">
      <c r="A76" s="36" t="s">
        <v>29</v>
      </c>
      <c r="B76" s="31"/>
      <c r="C76" s="31"/>
      <c r="D76" s="34"/>
      <c r="E76" s="31"/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3">
      <c r="A77" s="32" t="s">
        <v>45</v>
      </c>
      <c r="B77" s="31"/>
      <c r="C77" s="31"/>
      <c r="D77" s="31"/>
      <c r="E77" s="31"/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25">
      <c r="A78" s="31" t="s">
        <v>44</v>
      </c>
      <c r="B78" s="31"/>
      <c r="C78" s="31"/>
      <c r="D78" s="31"/>
      <c r="E78" s="31"/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">
      <c r="A80" s="32" t="s">
        <v>123</v>
      </c>
      <c r="B80" s="31"/>
      <c r="C80" s="31"/>
      <c r="D80" s="31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25">
      <c r="A81" s="31" t="s">
        <v>121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25">
      <c r="A82" s="31" t="s">
        <v>122</v>
      </c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25">
      <c r="A83" s="31" t="s">
        <v>31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25">
      <c r="A84" s="37" t="s">
        <v>32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 t="s">
        <v>30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7"/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">
      <c r="A87" s="32" t="s">
        <v>8</v>
      </c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5" x14ac:dyDescent="0.25">
      <c r="A88" s="31" t="s">
        <v>46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1" t="s">
        <v>47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95"/>
      <c r="N89" s="95"/>
      <c r="O89" s="95"/>
      <c r="P89" s="95"/>
      <c r="Q89" s="95"/>
      <c r="R89" s="23"/>
    </row>
    <row r="90" spans="1:18" ht="14.4" customHeight="1" x14ac:dyDescent="0.25">
      <c r="A90" s="9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95"/>
      <c r="N90" s="95"/>
      <c r="O90" s="95"/>
      <c r="P90" s="95"/>
      <c r="Q90" s="95"/>
      <c r="R90" s="23"/>
    </row>
    <row r="91" spans="1:18" ht="15.6" x14ac:dyDescent="0.25">
      <c r="A91" s="98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95"/>
      <c r="N91" s="95"/>
      <c r="O91" s="95"/>
      <c r="P91" s="95"/>
      <c r="Q91" s="95"/>
      <c r="R91" s="23"/>
    </row>
    <row r="92" spans="1:18" ht="14.4" customHeight="1" x14ac:dyDescent="0.25">
      <c r="A92" s="98" t="s">
        <v>97</v>
      </c>
      <c r="B92" s="37"/>
      <c r="C92" s="37"/>
      <c r="D92" s="37"/>
      <c r="E92" s="37"/>
      <c r="F92" s="37"/>
      <c r="G92" s="37"/>
      <c r="H92" s="37"/>
      <c r="I92" s="37"/>
      <c r="J92" s="37"/>
      <c r="K92" s="31"/>
      <c r="L92" s="31"/>
      <c r="M92" s="95"/>
      <c r="N92" s="95"/>
      <c r="O92" s="95"/>
      <c r="P92" s="95"/>
      <c r="Q92" s="95"/>
      <c r="R92" s="23"/>
    </row>
    <row r="93" spans="1:18" ht="14.4" customHeight="1" x14ac:dyDescent="0.25">
      <c r="A93" s="98" t="s">
        <v>105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95"/>
      <c r="N93" s="95"/>
      <c r="O93" s="95"/>
      <c r="P93" s="95"/>
      <c r="Q93" s="95"/>
      <c r="R93" s="23"/>
    </row>
    <row r="94" spans="1:18" ht="14.4" customHeight="1" x14ac:dyDescent="0.25">
      <c r="A94" s="98" t="s">
        <v>98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97"/>
      <c r="N94" s="97"/>
      <c r="O94" s="95"/>
      <c r="P94" s="95"/>
      <c r="Q94" s="95"/>
      <c r="R94" s="23"/>
    </row>
    <row r="95" spans="1:18" ht="14.4" customHeight="1" x14ac:dyDescent="0.25">
      <c r="A95" s="98" t="s">
        <v>99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97"/>
      <c r="N95" s="97"/>
      <c r="O95" s="95"/>
      <c r="P95" s="95"/>
      <c r="Q95" s="95"/>
      <c r="R95" s="23"/>
    </row>
    <row r="96" spans="1:18" ht="14.4" customHeight="1" x14ac:dyDescent="0.25">
      <c r="A96" s="98" t="s">
        <v>100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7"/>
      <c r="N96" s="97"/>
      <c r="O96" s="95"/>
      <c r="P96" s="95"/>
      <c r="Q96" s="95"/>
      <c r="R96" s="23"/>
    </row>
    <row r="97" spans="1:18" ht="14.4" customHeight="1" x14ac:dyDescent="0.25">
      <c r="A97" s="98" t="s">
        <v>101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5"/>
      <c r="N97" s="95"/>
      <c r="O97" s="95"/>
      <c r="P97" s="95"/>
      <c r="Q97" s="95"/>
      <c r="R97" s="23"/>
    </row>
    <row r="98" spans="1:18" ht="14.4" customHeight="1" x14ac:dyDescent="0.25">
      <c r="A98" s="98" t="s">
        <v>102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5"/>
      <c r="N98" s="95"/>
      <c r="O98" s="95"/>
      <c r="P98" s="95"/>
      <c r="Q98" s="95"/>
      <c r="R98" s="25"/>
    </row>
    <row r="99" spans="1:18" ht="14.4" customHeight="1" x14ac:dyDescent="0.25">
      <c r="A99" s="98" t="s">
        <v>103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96"/>
      <c r="M99" s="31"/>
      <c r="N99" s="31"/>
      <c r="O99" s="31"/>
      <c r="P99" s="31"/>
      <c r="Q99" s="31"/>
      <c r="R99" s="25"/>
    </row>
    <row r="100" spans="1:18" ht="14.4" customHeight="1" x14ac:dyDescent="0.25">
      <c r="A100" s="98" t="s">
        <v>104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31"/>
      <c r="M100" s="31"/>
      <c r="N100" s="31"/>
      <c r="O100" s="31"/>
      <c r="P100" s="31"/>
      <c r="Q100" s="31"/>
      <c r="R100" s="25"/>
    </row>
    <row r="101" spans="1:18" ht="14.4" customHeight="1" x14ac:dyDescent="0.25">
      <c r="A101" s="98" t="s">
        <v>106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31"/>
      <c r="M101" s="31"/>
      <c r="N101" s="31"/>
      <c r="O101" s="8"/>
      <c r="P101" s="8"/>
      <c r="Q101" s="8"/>
      <c r="R101" s="25"/>
    </row>
    <row r="102" spans="1:18" ht="14.4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5"/>
    </row>
    <row r="103" spans="1:18" ht="14.4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"/>
      <c r="M103" s="8"/>
      <c r="N103" s="8"/>
      <c r="O103" s="8"/>
      <c r="P103" s="8"/>
      <c r="Q103" s="8"/>
      <c r="R103" s="25"/>
    </row>
    <row r="104" spans="1:18" ht="15" customHeight="1" x14ac:dyDescent="0.2">
      <c r="L104" s="25"/>
      <c r="M104" s="25"/>
      <c r="N104" s="25"/>
      <c r="O104" s="25"/>
      <c r="P104" s="25"/>
      <c r="Q104" s="25"/>
      <c r="R104" s="25"/>
    </row>
    <row r="105" spans="1:18" ht="15" customHeight="1" x14ac:dyDescent="0.2">
      <c r="L105" s="25"/>
      <c r="M105" s="25"/>
      <c r="N105" s="25"/>
      <c r="O105" s="25"/>
      <c r="P105" s="25"/>
      <c r="Q105" s="25"/>
      <c r="R105" s="25"/>
    </row>
    <row r="106" spans="1:18" ht="15" customHeight="1" x14ac:dyDescent="0.2">
      <c r="L106" s="25"/>
      <c r="M106" s="25"/>
      <c r="N106" s="25"/>
      <c r="O106" s="25"/>
      <c r="P106" s="25"/>
      <c r="Q106" s="25"/>
      <c r="R106" s="25"/>
    </row>
    <row r="107" spans="1:18" ht="15" customHeight="1" x14ac:dyDescent="0.2">
      <c r="L107" s="25"/>
      <c r="M107" s="25"/>
      <c r="N107" s="25"/>
      <c r="O107" s="25"/>
      <c r="P107" s="25"/>
      <c r="Q107" s="25"/>
      <c r="R107" s="25"/>
    </row>
    <row r="108" spans="1:18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</sheetData>
  <sheetProtection selectLockedCells="1"/>
  <mergeCells count="142">
    <mergeCell ref="A64:M64"/>
    <mergeCell ref="N64:Q64"/>
    <mergeCell ref="P48:Q48"/>
    <mergeCell ref="A14:F14"/>
    <mergeCell ref="G14:Q14"/>
    <mergeCell ref="A15:F16"/>
    <mergeCell ref="G15:Q16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P60:Q60"/>
    <mergeCell ref="L60:M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N61:O61"/>
    <mergeCell ref="C3:F4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A12:F12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H37:L37"/>
    <mergeCell ref="H38:L38"/>
    <mergeCell ref="P21:Q21"/>
    <mergeCell ref="P24:Q24"/>
    <mergeCell ref="P25:Q25"/>
  </mergeCells>
  <dataValidations count="9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fyra tecken." sqref="D60:D63">
      <formula1>4</formula1>
    </dataValidation>
    <dataValidation type="textLength" errorStyle="information" operator="lessThanOrEqual" allowBlank="1" showInputMessage="1" showErrorMessage="1" errorTitle="För många tecken" error="Du kan som mest ange tre  tecken." sqref="G60:G63 E60:E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60:Q63">
      <formula1>6</formula1>
    </dataValidation>
    <dataValidation type="textLength" errorStyle="information" operator="lessThanOrEqual" allowBlank="1" showInputMessage="1" showErrorMessage="1" errorTitle="För många tecken" error="Du kan som mest ange nio tecken." sqref="I60:I63">
      <formula1>9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15</xdr:col>
                    <xdr:colOff>594360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167640</xdr:colOff>
                    <xdr:row>62</xdr:row>
                    <xdr:rowOff>220980</xdr:rowOff>
                  </from>
                  <to>
                    <xdr:col>9</xdr:col>
                    <xdr:colOff>38100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83820</xdr:colOff>
                    <xdr:row>62</xdr:row>
                    <xdr:rowOff>220980</xdr:rowOff>
                  </from>
                  <to>
                    <xdr:col>11</xdr:col>
                    <xdr:colOff>76200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22860</xdr:colOff>
                    <xdr:row>62</xdr:row>
                    <xdr:rowOff>220980</xdr:rowOff>
                  </from>
                  <to>
                    <xdr:col>11</xdr:col>
                    <xdr:colOff>60960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opLeftCell="A3" zoomScaleNormal="100" workbookViewId="0">
      <selection activeCell="E18" sqref="E18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55</v>
      </c>
      <c r="B1" s="12"/>
    </row>
    <row r="2" spans="1:2" x14ac:dyDescent="0.4">
      <c r="A2" s="13"/>
      <c r="B2" s="14"/>
    </row>
    <row r="3" spans="1:2" x14ac:dyDescent="0.4">
      <c r="A3" s="13" t="s">
        <v>51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52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48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67" t="s">
        <v>53</v>
      </c>
      <c r="B19" s="14"/>
    </row>
    <row r="20" spans="1:2" x14ac:dyDescent="0.4">
      <c r="A20" s="268"/>
      <c r="B20" s="14"/>
    </row>
    <row r="21" spans="1:2" ht="21.6" thickBot="1" x14ac:dyDescent="0.45">
      <c r="A21" s="269"/>
      <c r="B21" s="16"/>
    </row>
    <row r="22" spans="1:2" x14ac:dyDescent="0.4">
      <c r="A22" s="13" t="s">
        <v>54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F11" sqref="F11"/>
    </sheetView>
  </sheetViews>
  <sheetFormatPr defaultRowHeight="14.4" x14ac:dyDescent="0.3"/>
  <cols>
    <col min="1" max="1" width="39.88671875" bestFit="1" customWidth="1"/>
    <col min="3" max="3" width="10.44140625" bestFit="1" customWidth="1"/>
  </cols>
  <sheetData>
    <row r="2" spans="1:3" s="1" customFormat="1" ht="15" thickBot="1" x14ac:dyDescent="0.35">
      <c r="A2" s="1" t="s">
        <v>10</v>
      </c>
    </row>
    <row r="3" spans="1:3" s="1" customFormat="1" x14ac:dyDescent="0.3">
      <c r="A3" s="42"/>
      <c r="B3" s="43" t="s">
        <v>81</v>
      </c>
      <c r="C3" s="44" t="s">
        <v>79</v>
      </c>
    </row>
    <row r="4" spans="1:3" x14ac:dyDescent="0.3">
      <c r="A4" s="45" t="s">
        <v>17</v>
      </c>
      <c r="B4" s="46">
        <v>960</v>
      </c>
      <c r="C4" s="55">
        <v>3260</v>
      </c>
    </row>
    <row r="5" spans="1:3" x14ac:dyDescent="0.3">
      <c r="A5" s="45" t="s">
        <v>11</v>
      </c>
      <c r="B5" s="46">
        <v>820</v>
      </c>
      <c r="C5" s="55">
        <v>3261</v>
      </c>
    </row>
    <row r="6" spans="1:3" x14ac:dyDescent="0.3">
      <c r="A6" s="45" t="s">
        <v>12</v>
      </c>
      <c r="B6" s="46">
        <v>690</v>
      </c>
      <c r="C6" s="55">
        <v>3264</v>
      </c>
    </row>
    <row r="7" spans="1:3" s="1" customFormat="1" x14ac:dyDescent="0.3">
      <c r="A7" s="45" t="s">
        <v>14</v>
      </c>
      <c r="B7" s="46">
        <v>550</v>
      </c>
      <c r="C7" s="55">
        <v>3267</v>
      </c>
    </row>
    <row r="8" spans="1:3" s="1" customFormat="1" x14ac:dyDescent="0.3">
      <c r="A8" s="45" t="s">
        <v>23</v>
      </c>
      <c r="B8" s="46"/>
      <c r="C8" s="55">
        <v>3271</v>
      </c>
    </row>
    <row r="9" spans="1:3" x14ac:dyDescent="0.3">
      <c r="A9" s="45" t="s">
        <v>24</v>
      </c>
      <c r="B9" s="46"/>
      <c r="C9" s="55" t="s">
        <v>82</v>
      </c>
    </row>
    <row r="10" spans="1:3" x14ac:dyDescent="0.3">
      <c r="A10" s="45" t="s">
        <v>13</v>
      </c>
      <c r="B10" s="46">
        <v>150</v>
      </c>
      <c r="C10" s="55" t="s">
        <v>83</v>
      </c>
    </row>
    <row r="11" spans="1:3" s="1" customFormat="1" x14ac:dyDescent="0.3">
      <c r="A11" s="45" t="s">
        <v>94</v>
      </c>
      <c r="B11" s="46">
        <v>120</v>
      </c>
      <c r="C11" s="55" t="s">
        <v>95</v>
      </c>
    </row>
    <row r="12" spans="1:3" s="1" customFormat="1" x14ac:dyDescent="0.3">
      <c r="A12" s="45" t="s">
        <v>92</v>
      </c>
      <c r="B12" s="46">
        <v>150</v>
      </c>
      <c r="C12" s="55" t="s">
        <v>93</v>
      </c>
    </row>
    <row r="13" spans="1:3" ht="15" thickBot="1" x14ac:dyDescent="0.35">
      <c r="A13" s="47" t="s">
        <v>28</v>
      </c>
      <c r="B13" s="48"/>
      <c r="C13" s="56" t="s">
        <v>88</v>
      </c>
    </row>
    <row r="14" spans="1:3" ht="15" thickBot="1" x14ac:dyDescent="0.35"/>
    <row r="15" spans="1:3" x14ac:dyDescent="0.3">
      <c r="A15" s="49">
        <v>2016</v>
      </c>
    </row>
    <row r="16" spans="1:3" x14ac:dyDescent="0.3">
      <c r="A16" s="50">
        <v>2017</v>
      </c>
    </row>
    <row r="17" spans="1:1" x14ac:dyDescent="0.3">
      <c r="A17" s="50">
        <v>2018</v>
      </c>
    </row>
    <row r="18" spans="1:1" x14ac:dyDescent="0.3">
      <c r="A18" s="50">
        <v>2019</v>
      </c>
    </row>
    <row r="19" spans="1:1" ht="15" thickBot="1" x14ac:dyDescent="0.35">
      <c r="A19" s="51">
        <v>2020</v>
      </c>
    </row>
    <row r="20" spans="1:1" ht="15" thickBot="1" x14ac:dyDescent="0.35"/>
    <row r="21" spans="1:1" x14ac:dyDescent="0.3">
      <c r="A21" s="52" t="s">
        <v>67</v>
      </c>
    </row>
    <row r="22" spans="1:1" x14ac:dyDescent="0.3">
      <c r="A22" s="53" t="s">
        <v>68</v>
      </c>
    </row>
    <row r="23" spans="1:1" x14ac:dyDescent="0.3">
      <c r="A23" s="53" t="s">
        <v>69</v>
      </c>
    </row>
    <row r="24" spans="1:1" x14ac:dyDescent="0.3">
      <c r="A24" s="53" t="s">
        <v>70</v>
      </c>
    </row>
    <row r="25" spans="1:1" x14ac:dyDescent="0.3">
      <c r="A25" s="53" t="s">
        <v>71</v>
      </c>
    </row>
    <row r="26" spans="1:1" x14ac:dyDescent="0.3">
      <c r="A26" s="53" t="s">
        <v>72</v>
      </c>
    </row>
    <row r="27" spans="1:1" x14ac:dyDescent="0.3">
      <c r="A27" s="53" t="s">
        <v>73</v>
      </c>
    </row>
    <row r="28" spans="1:1" x14ac:dyDescent="0.3">
      <c r="A28" s="53" t="s">
        <v>74</v>
      </c>
    </row>
    <row r="29" spans="1:1" x14ac:dyDescent="0.3">
      <c r="A29" s="53" t="s">
        <v>75</v>
      </c>
    </row>
    <row r="30" spans="1:1" x14ac:dyDescent="0.3">
      <c r="A30" s="53" t="s">
        <v>76</v>
      </c>
    </row>
    <row r="31" spans="1:1" x14ac:dyDescent="0.3">
      <c r="A31" s="53" t="s">
        <v>77</v>
      </c>
    </row>
    <row r="32" spans="1:1" ht="15" thickBot="1" x14ac:dyDescent="0.35">
      <c r="A32" s="5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Malin Eivergård</cp:lastModifiedBy>
  <cp:lastPrinted>2016-06-17T08:15:57Z</cp:lastPrinted>
  <dcterms:created xsi:type="dcterms:W3CDTF">2013-05-30T14:35:25Z</dcterms:created>
  <dcterms:modified xsi:type="dcterms:W3CDTF">2017-11-02T12:48:09Z</dcterms:modified>
</cp:coreProperties>
</file>